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010" yWindow="15" windowWidth="14910" windowHeight="14535"/>
  </bookViews>
  <sheets>
    <sheet name="Nebenkosten" sheetId="1" r:id="rId1"/>
  </sheets>
  <definedNames>
    <definedName name="_xlnm.Print_Area" localSheetId="0">Nebenkosten!$A$1:$K$54</definedName>
  </definedNames>
  <calcPr calcId="145621"/>
</workbook>
</file>

<file path=xl/calcChain.xml><?xml version="1.0" encoding="utf-8"?>
<calcChain xmlns="http://schemas.openxmlformats.org/spreadsheetml/2006/main">
  <c r="H51" i="1" l="1"/>
  <c r="L18" i="1"/>
  <c r="J18" i="1"/>
  <c r="J13" i="1"/>
  <c r="J7" i="1"/>
  <c r="H17" i="1"/>
  <c r="J16" i="1"/>
  <c r="K16" i="1" s="1"/>
  <c r="J15" i="1"/>
  <c r="J17" i="1" l="1"/>
  <c r="K15" i="1"/>
  <c r="K17" i="1" s="1"/>
  <c r="F53" i="1" l="1"/>
  <c r="J5" i="1"/>
  <c r="J4" i="1"/>
  <c r="B27" i="1" l="1"/>
  <c r="B17" i="1" l="1"/>
  <c r="L13" i="1" l="1"/>
  <c r="L7" i="1"/>
  <c r="H12" i="1"/>
  <c r="J11" i="1"/>
  <c r="K11" i="1" s="1"/>
  <c r="J10" i="1"/>
  <c r="K10" i="1" s="1"/>
  <c r="H6" i="1"/>
  <c r="K5" i="1"/>
  <c r="K4" i="1"/>
  <c r="D53" i="1"/>
  <c r="B52" i="1"/>
  <c r="D51" i="1"/>
  <c r="E51" i="1" s="1"/>
  <c r="D50" i="1"/>
  <c r="K44" i="1"/>
  <c r="J12" i="1" l="1"/>
  <c r="K12" i="1"/>
  <c r="D52" i="1"/>
  <c r="K6" i="1"/>
  <c r="J6" i="1"/>
  <c r="E50" i="1"/>
  <c r="E52" i="1" s="1"/>
  <c r="K37" i="1"/>
  <c r="K31" i="1"/>
  <c r="B47" i="1" l="1"/>
  <c r="B42" i="1"/>
  <c r="B37" i="1"/>
  <c r="B32" i="1"/>
  <c r="B22" i="1"/>
  <c r="D48" i="1"/>
  <c r="D46" i="1"/>
  <c r="E46" i="1" s="1"/>
  <c r="D45" i="1"/>
  <c r="E45" i="1" s="1"/>
  <c r="D43" i="1"/>
  <c r="D41" i="1"/>
  <c r="E41" i="1" s="1"/>
  <c r="D40" i="1"/>
  <c r="E40" i="1" s="1"/>
  <c r="D38" i="1"/>
  <c r="D36" i="1"/>
  <c r="E36" i="1" s="1"/>
  <c r="D35" i="1"/>
  <c r="E35" i="1" s="1"/>
  <c r="D33" i="1"/>
  <c r="D31" i="1"/>
  <c r="E31" i="1" s="1"/>
  <c r="D30" i="1"/>
  <c r="E30" i="1" s="1"/>
  <c r="D28" i="1"/>
  <c r="D26" i="1"/>
  <c r="E26" i="1" s="1"/>
  <c r="D25" i="1"/>
  <c r="E25" i="1" s="1"/>
  <c r="D23" i="1"/>
  <c r="D21" i="1"/>
  <c r="E21" i="1" s="1"/>
  <c r="D20" i="1"/>
  <c r="E20" i="1" s="1"/>
  <c r="D18" i="1"/>
  <c r="D16" i="1"/>
  <c r="E16" i="1" s="1"/>
  <c r="D15" i="1"/>
  <c r="E15" i="1" s="1"/>
  <c r="F48" i="1"/>
  <c r="F43" i="1"/>
  <c r="F38" i="1"/>
  <c r="F33" i="1"/>
  <c r="F28" i="1"/>
  <c r="F23" i="1"/>
  <c r="F18" i="1"/>
  <c r="F13" i="1"/>
  <c r="B12" i="1"/>
  <c r="B6" i="1"/>
  <c r="F3" i="1" l="1"/>
  <c r="E37" i="1"/>
  <c r="E47" i="1"/>
  <c r="E42" i="1"/>
  <c r="E27" i="1"/>
  <c r="E32" i="1"/>
  <c r="E22" i="1"/>
  <c r="E17" i="1"/>
  <c r="D27" i="1"/>
  <c r="D22" i="1"/>
  <c r="D47" i="1"/>
  <c r="D42" i="1"/>
  <c r="D37" i="1"/>
  <c r="D32" i="1"/>
  <c r="D17" i="1"/>
  <c r="D11" i="1"/>
  <c r="E11" i="1" s="1"/>
  <c r="D13" i="1"/>
  <c r="H24" i="1" s="1"/>
  <c r="D10" i="1"/>
  <c r="E10" i="1" s="1"/>
  <c r="J24" i="1" l="1"/>
  <c r="K24" i="1" s="1"/>
  <c r="E12" i="1"/>
  <c r="D12" i="1"/>
  <c r="H23" i="1" s="1"/>
  <c r="J23" i="1" l="1"/>
  <c r="K23" i="1" l="1"/>
  <c r="K25" i="1" s="1"/>
  <c r="K26" i="1" s="1"/>
  <c r="J25" i="1"/>
  <c r="J47" i="1" l="1"/>
  <c r="K47" i="1" s="1"/>
</calcChain>
</file>

<file path=xl/sharedStrings.xml><?xml version="1.0" encoding="utf-8"?>
<sst xmlns="http://schemas.openxmlformats.org/spreadsheetml/2006/main" count="190" uniqueCount="44">
  <si>
    <t>Ablesedatum</t>
  </si>
  <si>
    <t>Wasser</t>
  </si>
  <si>
    <t>m3</t>
  </si>
  <si>
    <t>KW</t>
  </si>
  <si>
    <t>Tagesstrom I</t>
  </si>
  <si>
    <t>Nachstrom II</t>
  </si>
  <si>
    <t>Total Strom</t>
  </si>
  <si>
    <t>Total Wasser</t>
  </si>
  <si>
    <t>KW/H</t>
  </si>
  <si>
    <t>Energieträger</t>
  </si>
  <si>
    <t>Anzahl</t>
  </si>
  <si>
    <t>Einheit</t>
  </si>
  <si>
    <t>Kosten</t>
  </si>
  <si>
    <t>Kosten aktuell</t>
  </si>
  <si>
    <t>Aufgerechnet auf Jahr</t>
  </si>
  <si>
    <t>Energiekosten</t>
  </si>
  <si>
    <t>Datum</t>
  </si>
  <si>
    <t>Zweck</t>
  </si>
  <si>
    <t>Betrag</t>
  </si>
  <si>
    <t>Total</t>
  </si>
  <si>
    <t>Kantonssteuern</t>
  </si>
  <si>
    <t>Kehrichtgebühren</t>
  </si>
  <si>
    <t>Jahr</t>
  </si>
  <si>
    <t>Monat</t>
  </si>
  <si>
    <t>Gebäudeversicherung AGV</t>
  </si>
  <si>
    <t>Gebäudeversicherung Mobi</t>
  </si>
  <si>
    <t>Grundgebühr Messkreis</t>
  </si>
  <si>
    <t>Grundgebühr Wasser</t>
  </si>
  <si>
    <t>Differenzen</t>
  </si>
  <si>
    <t>Steuern auf Eigenmietwert</t>
  </si>
  <si>
    <t xml:space="preserve">Ort </t>
  </si>
  <si>
    <t>Adresse</t>
  </si>
  <si>
    <t>Bearbeitet von</t>
  </si>
  <si>
    <t>© SWISSADMIN LTD - www.clarina.ch</t>
  </si>
  <si>
    <t>Bemerkung</t>
  </si>
  <si>
    <t>Nebenkostenabrechnung für EFH</t>
  </si>
  <si>
    <t>Monatlich</t>
  </si>
  <si>
    <t>SWISSADMIN LTD - Thomas</t>
  </si>
  <si>
    <t>Musterstrasse</t>
  </si>
  <si>
    <t>8888 Musterland</t>
  </si>
  <si>
    <t>Total Nebenkosten aufgerechnet</t>
  </si>
  <si>
    <t>Steuern Jahr</t>
  </si>
  <si>
    <t>Versicherungen Jahr</t>
  </si>
  <si>
    <t>Abgaben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</si>
</sst>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4" fontId="4" fillId="2" borderId="0" xfId="0" applyNumberFormat="1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5" fillId="0" borderId="0" xfId="0" applyNumberFormat="1" applyFont="1" applyAlignment="1" applyProtection="1">
      <alignment wrapText="1"/>
      <protection locked="0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14" fontId="5" fillId="0" borderId="5" xfId="0" applyNumberFormat="1" applyFont="1" applyFill="1" applyBorder="1" applyAlignment="1" applyProtection="1">
      <alignment horizontal="left" wrapText="1"/>
      <protection locked="0"/>
    </xf>
    <xf numFmtId="2" fontId="5" fillId="0" borderId="6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wrapText="1"/>
    </xf>
    <xf numFmtId="4" fontId="3" fillId="3" borderId="13" xfId="0" applyNumberFormat="1" applyFont="1" applyFill="1" applyBorder="1" applyAlignment="1">
      <alignment wrapText="1"/>
    </xf>
    <xf numFmtId="2" fontId="3" fillId="3" borderId="14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0" fontId="10" fillId="3" borderId="0" xfId="0" applyFont="1" applyFill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8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16.5703125" style="1" customWidth="1"/>
    <col min="2" max="2" width="8.7109375" style="1" bestFit="1" customWidth="1"/>
    <col min="3" max="3" width="3.42578125" style="1" bestFit="1" customWidth="1"/>
    <col min="4" max="4" width="9.28515625" style="1" bestFit="1" customWidth="1"/>
    <col min="5" max="5" width="7.42578125" style="1" bestFit="1" customWidth="1"/>
    <col min="6" max="6" width="2.85546875" style="1" customWidth="1"/>
    <col min="7" max="7" width="13.140625" style="1" customWidth="1"/>
    <col min="8" max="8" width="9.42578125" style="1" customWidth="1"/>
    <col min="9" max="9" width="6.140625" style="1" bestFit="1" customWidth="1"/>
    <col min="10" max="10" width="9.140625" style="1" bestFit="1" customWidth="1"/>
    <col min="11" max="11" width="11.28515625" style="1" customWidth="1"/>
    <col min="12" max="12" width="1.85546875" style="41" customWidth="1"/>
    <col min="13" max="14" width="11.42578125" style="41"/>
    <col min="15" max="16384" width="11.42578125" style="1"/>
  </cols>
  <sheetData>
    <row r="1" spans="1:20" ht="15.75" customHeight="1" x14ac:dyDescent="0.25">
      <c r="A1" s="72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4"/>
      <c r="O1" s="41"/>
      <c r="P1" s="41"/>
      <c r="Q1" s="41"/>
      <c r="R1" s="41"/>
      <c r="S1" s="41"/>
      <c r="T1" s="41"/>
    </row>
    <row r="2" spans="1:20" ht="7.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O2" s="41"/>
      <c r="P2" s="41"/>
      <c r="Q2" s="41"/>
      <c r="R2" s="41"/>
      <c r="S2" s="41"/>
      <c r="T2" s="41"/>
    </row>
    <row r="3" spans="1:20" ht="16.5" customHeight="1" x14ac:dyDescent="0.25">
      <c r="A3" s="2" t="s">
        <v>0</v>
      </c>
      <c r="B3" s="6">
        <v>40939</v>
      </c>
      <c r="C3" s="3"/>
      <c r="D3" s="2" t="s">
        <v>28</v>
      </c>
      <c r="E3" s="10" t="s">
        <v>12</v>
      </c>
      <c r="F3" s="39">
        <f>SUM(F6:F53)+L7+L13+L18</f>
        <v>1</v>
      </c>
      <c r="G3" s="2" t="s">
        <v>0</v>
      </c>
      <c r="H3" s="6"/>
      <c r="I3" s="3"/>
      <c r="J3" s="2" t="s">
        <v>28</v>
      </c>
      <c r="K3" s="10" t="s">
        <v>12</v>
      </c>
      <c r="L3" s="40"/>
      <c r="O3" s="41"/>
      <c r="P3" s="41"/>
      <c r="Q3" s="41"/>
      <c r="R3" s="41"/>
      <c r="S3" s="41"/>
      <c r="T3" s="41"/>
    </row>
    <row r="4" spans="1:20" x14ac:dyDescent="0.25">
      <c r="A4" s="4" t="s">
        <v>4</v>
      </c>
      <c r="B4" s="7">
        <v>12</v>
      </c>
      <c r="C4" s="4" t="s">
        <v>3</v>
      </c>
      <c r="D4" s="4"/>
      <c r="E4" s="11"/>
      <c r="F4" s="39"/>
      <c r="G4" s="9" t="s">
        <v>4</v>
      </c>
      <c r="H4" s="7"/>
      <c r="I4" s="9" t="s">
        <v>3</v>
      </c>
      <c r="J4" s="9">
        <f>IF(H4="",0,(H4-B50))</f>
        <v>0</v>
      </c>
      <c r="K4" s="12">
        <f>J4*0.22</f>
        <v>0</v>
      </c>
      <c r="L4" s="40"/>
      <c r="O4" s="41"/>
      <c r="P4" s="41"/>
      <c r="Q4" s="41"/>
      <c r="R4" s="41"/>
      <c r="S4" s="41"/>
      <c r="T4" s="41"/>
    </row>
    <row r="5" spans="1:20" x14ac:dyDescent="0.25">
      <c r="A5" s="4" t="s">
        <v>5</v>
      </c>
      <c r="B5" s="7">
        <v>170</v>
      </c>
      <c r="C5" s="4" t="s">
        <v>3</v>
      </c>
      <c r="D5" s="4"/>
      <c r="E5" s="11"/>
      <c r="F5" s="39"/>
      <c r="G5" s="9" t="s">
        <v>5</v>
      </c>
      <c r="H5" s="7"/>
      <c r="I5" s="9" t="s">
        <v>3</v>
      </c>
      <c r="J5" s="9">
        <f>IF(H5="",0,(H5-B51))</f>
        <v>0</v>
      </c>
      <c r="K5" s="12">
        <f>J5*0.113</f>
        <v>0</v>
      </c>
      <c r="L5" s="40"/>
      <c r="O5" s="41"/>
      <c r="P5" s="41"/>
      <c r="Q5" s="41"/>
      <c r="R5" s="41"/>
      <c r="S5" s="41"/>
      <c r="T5" s="41"/>
    </row>
    <row r="6" spans="1:20" x14ac:dyDescent="0.25">
      <c r="A6" s="4" t="s">
        <v>6</v>
      </c>
      <c r="B6" s="4">
        <f>B4+B5</f>
        <v>182</v>
      </c>
      <c r="C6" s="4" t="s">
        <v>3</v>
      </c>
      <c r="D6" s="4"/>
      <c r="E6" s="11"/>
      <c r="F6" s="39"/>
      <c r="G6" s="9" t="s">
        <v>6</v>
      </c>
      <c r="H6" s="9">
        <f>H4+H5</f>
        <v>0</v>
      </c>
      <c r="I6" s="9" t="s">
        <v>3</v>
      </c>
      <c r="J6" s="9">
        <f>J4+J5</f>
        <v>0</v>
      </c>
      <c r="K6" s="12">
        <f>K5+K4</f>
        <v>0</v>
      </c>
      <c r="L6" s="40"/>
      <c r="O6" s="41"/>
      <c r="P6" s="41"/>
      <c r="Q6" s="41"/>
      <c r="R6" s="41"/>
      <c r="S6" s="41"/>
      <c r="T6" s="41"/>
    </row>
    <row r="7" spans="1:20" x14ac:dyDescent="0.25">
      <c r="A7" s="5" t="s">
        <v>1</v>
      </c>
      <c r="B7" s="8">
        <v>27</v>
      </c>
      <c r="C7" s="5" t="s">
        <v>2</v>
      </c>
      <c r="D7" s="5"/>
      <c r="E7" s="13"/>
      <c r="F7" s="39"/>
      <c r="G7" s="5" t="s">
        <v>1</v>
      </c>
      <c r="H7" s="8"/>
      <c r="I7" s="5" t="s">
        <v>2</v>
      </c>
      <c r="J7" s="5">
        <f>IF(H7="",0,(H7-B53))</f>
        <v>0</v>
      </c>
      <c r="K7" s="14"/>
      <c r="L7" s="39">
        <f>IF(H7="",0,1)</f>
        <v>0</v>
      </c>
      <c r="O7" s="41"/>
      <c r="P7" s="41"/>
      <c r="Q7" s="41"/>
      <c r="R7" s="41"/>
      <c r="S7" s="41"/>
      <c r="T7" s="41"/>
    </row>
    <row r="8" spans="1:20" ht="3.75" customHeight="1" x14ac:dyDescent="0.25">
      <c r="A8" s="4"/>
      <c r="B8" s="4"/>
      <c r="C8" s="4"/>
      <c r="D8" s="4"/>
      <c r="E8" s="11"/>
      <c r="F8" s="39"/>
      <c r="G8" s="4"/>
      <c r="H8" s="4"/>
      <c r="I8" s="4"/>
      <c r="J8" s="4"/>
      <c r="K8" s="4"/>
      <c r="L8" s="40"/>
      <c r="O8" s="41"/>
      <c r="P8" s="41"/>
      <c r="Q8" s="41"/>
      <c r="R8" s="41"/>
      <c r="S8" s="41"/>
      <c r="T8" s="41"/>
    </row>
    <row r="9" spans="1:20" ht="14.25" customHeight="1" x14ac:dyDescent="0.25">
      <c r="A9" s="2" t="s">
        <v>0</v>
      </c>
      <c r="B9" s="6">
        <v>40967</v>
      </c>
      <c r="C9" s="3"/>
      <c r="D9" s="2" t="s">
        <v>28</v>
      </c>
      <c r="E9" s="10" t="s">
        <v>12</v>
      </c>
      <c r="F9" s="39"/>
      <c r="G9" s="2" t="s">
        <v>0</v>
      </c>
      <c r="H9" s="6"/>
      <c r="I9" s="3"/>
      <c r="J9" s="2" t="s">
        <v>28</v>
      </c>
      <c r="K9" s="10" t="s">
        <v>12</v>
      </c>
      <c r="L9" s="40"/>
      <c r="O9" s="41"/>
      <c r="P9" s="41"/>
      <c r="Q9" s="41"/>
      <c r="R9" s="41"/>
      <c r="S9" s="41"/>
      <c r="T9" s="41"/>
    </row>
    <row r="10" spans="1:20" x14ac:dyDescent="0.25">
      <c r="A10" s="4" t="s">
        <v>4</v>
      </c>
      <c r="B10" s="7">
        <v>97</v>
      </c>
      <c r="C10" s="4" t="s">
        <v>3</v>
      </c>
      <c r="D10" s="4">
        <f>B10-B4</f>
        <v>85</v>
      </c>
      <c r="E10" s="12">
        <f>D10*0.22</f>
        <v>18.7</v>
      </c>
      <c r="F10" s="39"/>
      <c r="G10" s="9" t="s">
        <v>4</v>
      </c>
      <c r="H10" s="7"/>
      <c r="I10" s="9" t="s">
        <v>3</v>
      </c>
      <c r="J10" s="9">
        <f>IF(H10="",0,(H10-H4))</f>
        <v>0</v>
      </c>
      <c r="K10" s="12">
        <f>J10*0.22</f>
        <v>0</v>
      </c>
      <c r="L10" s="40"/>
      <c r="O10" s="41"/>
      <c r="P10" s="41"/>
      <c r="Q10" s="41"/>
      <c r="R10" s="41"/>
      <c r="S10" s="41"/>
      <c r="T10" s="41"/>
    </row>
    <row r="11" spans="1:20" x14ac:dyDescent="0.25">
      <c r="A11" s="4" t="s">
        <v>5</v>
      </c>
      <c r="B11" s="7">
        <v>280</v>
      </c>
      <c r="C11" s="4" t="s">
        <v>3</v>
      </c>
      <c r="D11" s="4">
        <f>B11-B5</f>
        <v>110</v>
      </c>
      <c r="E11" s="12">
        <f>D11*0.113</f>
        <v>12.43</v>
      </c>
      <c r="F11" s="39"/>
      <c r="G11" s="9" t="s">
        <v>5</v>
      </c>
      <c r="H11" s="7"/>
      <c r="I11" s="9" t="s">
        <v>3</v>
      </c>
      <c r="J11" s="9">
        <f>IF(H11="",0,(H11-H5))</f>
        <v>0</v>
      </c>
      <c r="K11" s="12">
        <f>J11*0.113</f>
        <v>0</v>
      </c>
      <c r="L11" s="40"/>
      <c r="O11" s="41"/>
      <c r="P11" s="41"/>
      <c r="Q11" s="41"/>
      <c r="R11" s="41"/>
      <c r="S11" s="41"/>
      <c r="T11" s="41"/>
    </row>
    <row r="12" spans="1:20" x14ac:dyDescent="0.25">
      <c r="A12" s="4" t="s">
        <v>6</v>
      </c>
      <c r="B12" s="4">
        <f>B10+B11</f>
        <v>377</v>
      </c>
      <c r="C12" s="4" t="s">
        <v>3</v>
      </c>
      <c r="D12" s="4">
        <f>D10+D11</f>
        <v>195</v>
      </c>
      <c r="E12" s="12">
        <f>E10+E11</f>
        <v>31.13</v>
      </c>
      <c r="F12" s="39"/>
      <c r="G12" s="9" t="s">
        <v>6</v>
      </c>
      <c r="H12" s="9">
        <f>H10+H11</f>
        <v>0</v>
      </c>
      <c r="I12" s="9" t="s">
        <v>3</v>
      </c>
      <c r="J12" s="9">
        <f>J10+J11</f>
        <v>0</v>
      </c>
      <c r="K12" s="12">
        <f>K11+K10</f>
        <v>0</v>
      </c>
      <c r="L12" s="40"/>
      <c r="O12" s="41"/>
      <c r="P12" s="41"/>
      <c r="Q12" s="41"/>
      <c r="R12" s="41"/>
      <c r="S12" s="41"/>
      <c r="T12" s="41"/>
    </row>
    <row r="13" spans="1:20" x14ac:dyDescent="0.25">
      <c r="A13" s="5" t="s">
        <v>1</v>
      </c>
      <c r="B13" s="8">
        <v>35</v>
      </c>
      <c r="C13" s="5" t="s">
        <v>2</v>
      </c>
      <c r="D13" s="5">
        <f t="shared" ref="D13" si="0">B13-B7</f>
        <v>8</v>
      </c>
      <c r="E13" s="14"/>
      <c r="F13" s="39">
        <f>IF(B13="",0,1)</f>
        <v>1</v>
      </c>
      <c r="G13" s="5" t="s">
        <v>1</v>
      </c>
      <c r="H13" s="8"/>
      <c r="I13" s="5" t="s">
        <v>2</v>
      </c>
      <c r="J13" s="5">
        <f>IF(H13="",0,(H13-H7))</f>
        <v>0</v>
      </c>
      <c r="K13" s="14"/>
      <c r="L13" s="39">
        <f>IF(H13="",0,1)</f>
        <v>0</v>
      </c>
      <c r="O13" s="41"/>
      <c r="P13" s="41"/>
      <c r="Q13" s="41"/>
      <c r="R13" s="41"/>
      <c r="S13" s="41"/>
      <c r="T13" s="41"/>
    </row>
    <row r="14" spans="1:20" ht="13.5" customHeight="1" x14ac:dyDescent="0.25">
      <c r="A14" s="2" t="s">
        <v>0</v>
      </c>
      <c r="B14" s="6"/>
      <c r="C14" s="3"/>
      <c r="D14" s="2" t="s">
        <v>28</v>
      </c>
      <c r="E14" s="10" t="s">
        <v>12</v>
      </c>
      <c r="F14" s="39"/>
      <c r="G14" s="2" t="s">
        <v>0</v>
      </c>
      <c r="H14" s="6"/>
      <c r="I14" s="3"/>
      <c r="J14" s="2" t="s">
        <v>28</v>
      </c>
      <c r="K14" s="10" t="s">
        <v>12</v>
      </c>
      <c r="O14" s="41"/>
      <c r="P14" s="41"/>
      <c r="Q14" s="41"/>
      <c r="R14" s="41"/>
      <c r="S14" s="41"/>
      <c r="T14" s="41"/>
    </row>
    <row r="15" spans="1:20" x14ac:dyDescent="0.25">
      <c r="A15" s="4" t="s">
        <v>4</v>
      </c>
      <c r="B15" s="7"/>
      <c r="C15" s="4" t="s">
        <v>3</v>
      </c>
      <c r="D15" s="4">
        <f>IF(B15="",0,(B15-B10))</f>
        <v>0</v>
      </c>
      <c r="E15" s="12">
        <f>D15*0.22</f>
        <v>0</v>
      </c>
      <c r="F15" s="39"/>
      <c r="G15" s="9" t="s">
        <v>4</v>
      </c>
      <c r="H15" s="7"/>
      <c r="I15" s="9" t="s">
        <v>3</v>
      </c>
      <c r="J15" s="9">
        <f>IF(H15="",0,(H15-H10))</f>
        <v>0</v>
      </c>
      <c r="K15" s="12">
        <f>J15*0.22</f>
        <v>0</v>
      </c>
      <c r="O15" s="41"/>
      <c r="P15" s="41"/>
      <c r="Q15" s="41"/>
      <c r="R15" s="41"/>
      <c r="S15" s="41"/>
      <c r="T15" s="41"/>
    </row>
    <row r="16" spans="1:20" x14ac:dyDescent="0.25">
      <c r="A16" s="4" t="s">
        <v>5</v>
      </c>
      <c r="B16" s="7"/>
      <c r="C16" s="4" t="s">
        <v>3</v>
      </c>
      <c r="D16" s="4">
        <f>IF(B16="",0,(B16-B11))</f>
        <v>0</v>
      </c>
      <c r="E16" s="12">
        <f>D16*0.113</f>
        <v>0</v>
      </c>
      <c r="F16" s="39"/>
      <c r="G16" s="9" t="s">
        <v>5</v>
      </c>
      <c r="H16" s="7"/>
      <c r="I16" s="9" t="s">
        <v>3</v>
      </c>
      <c r="J16" s="9">
        <f>IF(H16="",0,(H16-H11))</f>
        <v>0</v>
      </c>
      <c r="K16" s="12">
        <f>J16*0.113</f>
        <v>0</v>
      </c>
      <c r="O16" s="41"/>
      <c r="P16" s="41"/>
      <c r="Q16" s="41"/>
      <c r="R16" s="41"/>
      <c r="S16" s="41"/>
      <c r="T16" s="41"/>
    </row>
    <row r="17" spans="1:20" x14ac:dyDescent="0.25">
      <c r="A17" s="4" t="s">
        <v>6</v>
      </c>
      <c r="B17" s="4">
        <f>B15+B16</f>
        <v>0</v>
      </c>
      <c r="C17" s="4" t="s">
        <v>3</v>
      </c>
      <c r="D17" s="4">
        <f>D15+D16</f>
        <v>0</v>
      </c>
      <c r="E17" s="12">
        <f>E16+E15</f>
        <v>0</v>
      </c>
      <c r="F17" s="39"/>
      <c r="G17" s="9" t="s">
        <v>6</v>
      </c>
      <c r="H17" s="9">
        <f>H15+H16</f>
        <v>0</v>
      </c>
      <c r="I17" s="9" t="s">
        <v>3</v>
      </c>
      <c r="J17" s="9">
        <f>J15+J16</f>
        <v>0</v>
      </c>
      <c r="K17" s="12">
        <f>K16+K15</f>
        <v>0</v>
      </c>
      <c r="O17" s="41"/>
      <c r="P17" s="41"/>
      <c r="Q17" s="41"/>
      <c r="R17" s="41"/>
      <c r="S17" s="41"/>
      <c r="T17" s="41"/>
    </row>
    <row r="18" spans="1:20" x14ac:dyDescent="0.25">
      <c r="A18" s="5" t="s">
        <v>1</v>
      </c>
      <c r="B18" s="8"/>
      <c r="C18" s="5" t="s">
        <v>2</v>
      </c>
      <c r="D18" s="5">
        <f>IF(B18="",0,(B18-B13))</f>
        <v>0</v>
      </c>
      <c r="E18" s="14"/>
      <c r="F18" s="39">
        <f>IF(B18="",0,1)</f>
        <v>0</v>
      </c>
      <c r="G18" s="5" t="s">
        <v>1</v>
      </c>
      <c r="H18" s="8"/>
      <c r="I18" s="5" t="s">
        <v>2</v>
      </c>
      <c r="J18" s="5">
        <f>IF(H18="",0,(H18-H13))</f>
        <v>0</v>
      </c>
      <c r="K18" s="14"/>
      <c r="L18" s="39">
        <f>IF(H18="",0,1)</f>
        <v>0</v>
      </c>
      <c r="O18" s="41"/>
      <c r="P18" s="41"/>
      <c r="Q18" s="41"/>
      <c r="R18" s="41"/>
      <c r="S18" s="41"/>
      <c r="T18" s="41"/>
    </row>
    <row r="19" spans="1:20" ht="15.75" customHeight="1" x14ac:dyDescent="0.25">
      <c r="A19" s="2" t="s">
        <v>0</v>
      </c>
      <c r="B19" s="6"/>
      <c r="C19" s="3"/>
      <c r="D19" s="2" t="s">
        <v>28</v>
      </c>
      <c r="E19" s="10" t="s">
        <v>12</v>
      </c>
      <c r="F19" s="39"/>
      <c r="G19" s="41"/>
      <c r="H19" s="41"/>
      <c r="I19" s="41"/>
      <c r="J19" s="41"/>
      <c r="K19" s="41"/>
      <c r="O19" s="41"/>
      <c r="P19" s="41"/>
      <c r="Q19" s="41"/>
      <c r="R19" s="41"/>
      <c r="S19" s="41"/>
      <c r="T19" s="41"/>
    </row>
    <row r="20" spans="1:20" x14ac:dyDescent="0.25">
      <c r="A20" s="4" t="s">
        <v>4</v>
      </c>
      <c r="B20" s="7"/>
      <c r="C20" s="4" t="s">
        <v>3</v>
      </c>
      <c r="D20" s="4">
        <f>IF(B20="",0,(B20-B15))</f>
        <v>0</v>
      </c>
      <c r="E20" s="12">
        <f>D20*0.22</f>
        <v>0</v>
      </c>
      <c r="F20" s="39"/>
      <c r="G20" s="41"/>
      <c r="H20" s="41"/>
      <c r="I20" s="41"/>
      <c r="J20" s="41"/>
      <c r="K20" s="41"/>
      <c r="O20" s="41"/>
      <c r="P20" s="41"/>
      <c r="Q20" s="41"/>
      <c r="R20" s="41"/>
      <c r="S20" s="41"/>
      <c r="T20" s="41"/>
    </row>
    <row r="21" spans="1:20" ht="15.75" x14ac:dyDescent="0.25">
      <c r="A21" s="4" t="s">
        <v>5</v>
      </c>
      <c r="B21" s="7"/>
      <c r="C21" s="4" t="s">
        <v>3</v>
      </c>
      <c r="D21" s="4">
        <f>IF(B21="",0,(B21-B16))</f>
        <v>0</v>
      </c>
      <c r="E21" s="12">
        <f>D21*0.113</f>
        <v>0</v>
      </c>
      <c r="F21" s="39"/>
      <c r="G21" s="69" t="s">
        <v>15</v>
      </c>
      <c r="H21" s="70"/>
      <c r="I21" s="70"/>
      <c r="J21" s="70"/>
      <c r="K21" s="71"/>
      <c r="O21" s="41"/>
      <c r="P21" s="41"/>
      <c r="Q21" s="41"/>
      <c r="R21" s="41"/>
      <c r="S21" s="41"/>
      <c r="T21" s="41"/>
    </row>
    <row r="22" spans="1:20" ht="24.75" x14ac:dyDescent="0.25">
      <c r="A22" s="4" t="s">
        <v>6</v>
      </c>
      <c r="B22" s="4">
        <f>B20+B21</f>
        <v>0</v>
      </c>
      <c r="C22" s="4" t="s">
        <v>3</v>
      </c>
      <c r="D22" s="4">
        <f>D20+D21</f>
        <v>0</v>
      </c>
      <c r="E22" s="12">
        <f>E21+E20</f>
        <v>0</v>
      </c>
      <c r="F22" s="39"/>
      <c r="G22" s="24" t="s">
        <v>9</v>
      </c>
      <c r="H22" s="18" t="s">
        <v>10</v>
      </c>
      <c r="I22" s="25" t="s">
        <v>11</v>
      </c>
      <c r="J22" s="18" t="s">
        <v>13</v>
      </c>
      <c r="K22" s="26" t="s">
        <v>14</v>
      </c>
      <c r="O22" s="41"/>
      <c r="P22" s="41"/>
      <c r="Q22" s="41"/>
      <c r="R22" s="41"/>
      <c r="S22" s="41"/>
      <c r="T22" s="41"/>
    </row>
    <row r="23" spans="1:20" x14ac:dyDescent="0.25">
      <c r="A23" s="5" t="s">
        <v>1</v>
      </c>
      <c r="B23" s="8"/>
      <c r="C23" s="5" t="s">
        <v>2</v>
      </c>
      <c r="D23" s="5">
        <f>IF(B23="",0,(B23-B18))</f>
        <v>0</v>
      </c>
      <c r="E23" s="14"/>
      <c r="F23" s="39">
        <f>IF(B23="",0,1)</f>
        <v>0</v>
      </c>
      <c r="G23" s="24" t="s">
        <v>6</v>
      </c>
      <c r="H23" s="16">
        <f>D12+D17+D22+D27+D32+D37+D42+D47+D52+J6+J12+J17</f>
        <v>195</v>
      </c>
      <c r="I23" s="27" t="s">
        <v>8</v>
      </c>
      <c r="J23" s="79">
        <f>E12+E17+E22+E27+E32+E37+E42+E47+(H23*0.017)</f>
        <v>34.445</v>
      </c>
      <c r="K23" s="28">
        <f>J23/F3*12</f>
        <v>413.34000000000003</v>
      </c>
      <c r="O23" s="41"/>
      <c r="P23" s="41"/>
      <c r="Q23" s="41"/>
      <c r="R23" s="41"/>
      <c r="S23" s="41"/>
      <c r="T23" s="41"/>
    </row>
    <row r="24" spans="1:20" ht="15.75" customHeight="1" x14ac:dyDescent="0.25">
      <c r="A24" s="2" t="s">
        <v>0</v>
      </c>
      <c r="B24" s="6"/>
      <c r="C24" s="3"/>
      <c r="D24" s="2" t="s">
        <v>28</v>
      </c>
      <c r="E24" s="10" t="s">
        <v>12</v>
      </c>
      <c r="F24" s="39"/>
      <c r="G24" s="24" t="s">
        <v>7</v>
      </c>
      <c r="H24" s="16">
        <f>D13+D18+D23+D28+D33+D38+D43+D48+D53+J7+J13+J18</f>
        <v>8</v>
      </c>
      <c r="I24" s="27" t="s">
        <v>2</v>
      </c>
      <c r="J24" s="79">
        <f>H24*2.4</f>
        <v>19.2</v>
      </c>
      <c r="K24" s="28">
        <f>J24/F3*12</f>
        <v>230.39999999999998</v>
      </c>
      <c r="O24" s="41"/>
      <c r="P24" s="41"/>
      <c r="Q24" s="41"/>
      <c r="R24" s="41"/>
      <c r="S24" s="41"/>
      <c r="T24" s="41"/>
    </row>
    <row r="25" spans="1:20" ht="15.75" customHeight="1" x14ac:dyDescent="0.25">
      <c r="A25" s="4" t="s">
        <v>4</v>
      </c>
      <c r="B25" s="7"/>
      <c r="C25" s="4" t="s">
        <v>3</v>
      </c>
      <c r="D25" s="4">
        <f>IF(B25="",0,(B25-B20))</f>
        <v>0</v>
      </c>
      <c r="E25" s="12">
        <f>D25*0.22</f>
        <v>0</v>
      </c>
      <c r="F25" s="39"/>
      <c r="G25" s="29" t="s">
        <v>12</v>
      </c>
      <c r="H25" s="30"/>
      <c r="I25" s="30"/>
      <c r="J25" s="31">
        <f>J23+J24</f>
        <v>53.644999999999996</v>
      </c>
      <c r="K25" s="32">
        <f>K24+K23</f>
        <v>643.74</v>
      </c>
      <c r="O25" s="41"/>
      <c r="P25" s="41"/>
      <c r="Q25" s="41"/>
      <c r="R25" s="41"/>
      <c r="S25" s="41"/>
      <c r="T25" s="41"/>
    </row>
    <row r="26" spans="1:20" x14ac:dyDescent="0.25">
      <c r="A26" s="4" t="s">
        <v>5</v>
      </c>
      <c r="B26" s="7"/>
      <c r="C26" s="4" t="s">
        <v>3</v>
      </c>
      <c r="D26" s="4">
        <f>IF(B26="",0,(B26-B21))</f>
        <v>0</v>
      </c>
      <c r="E26" s="12">
        <f>D26*0.113</f>
        <v>0</v>
      </c>
      <c r="F26" s="39"/>
      <c r="G26" s="24" t="s">
        <v>36</v>
      </c>
      <c r="H26" s="17"/>
      <c r="I26" s="19"/>
      <c r="J26" s="19"/>
      <c r="K26" s="56">
        <f>K25/12</f>
        <v>53.645000000000003</v>
      </c>
      <c r="O26" s="41"/>
      <c r="P26" s="41"/>
      <c r="Q26" s="41"/>
      <c r="R26" s="41"/>
      <c r="S26" s="41"/>
      <c r="T26" s="41"/>
    </row>
    <row r="27" spans="1:20" ht="15" customHeight="1" x14ac:dyDescent="0.25">
      <c r="A27" s="4" t="s">
        <v>6</v>
      </c>
      <c r="B27" s="4">
        <f>B25+B26</f>
        <v>0</v>
      </c>
      <c r="C27" s="4" t="s">
        <v>3</v>
      </c>
      <c r="D27" s="4">
        <f>D25+D26</f>
        <v>0</v>
      </c>
      <c r="E27" s="12">
        <f>E26+E25</f>
        <v>0</v>
      </c>
      <c r="F27" s="39"/>
      <c r="G27" s="60" t="s">
        <v>41</v>
      </c>
      <c r="H27" s="61"/>
      <c r="I27" s="61"/>
      <c r="J27" s="61"/>
      <c r="K27" s="62"/>
      <c r="O27" s="41"/>
      <c r="P27" s="41"/>
      <c r="Q27" s="41"/>
      <c r="R27" s="41"/>
      <c r="S27" s="41"/>
      <c r="T27" s="41"/>
    </row>
    <row r="28" spans="1:20" x14ac:dyDescent="0.25">
      <c r="A28" s="5" t="s">
        <v>1</v>
      </c>
      <c r="B28" s="8"/>
      <c r="C28" s="5" t="s">
        <v>2</v>
      </c>
      <c r="D28" s="5">
        <f>IF(B28="",0,(B28-B23))</f>
        <v>0</v>
      </c>
      <c r="E28" s="14"/>
      <c r="F28" s="39">
        <f>IF(B28="",0,1)</f>
        <v>0</v>
      </c>
      <c r="G28" s="24" t="s">
        <v>16</v>
      </c>
      <c r="H28" s="16" t="s">
        <v>17</v>
      </c>
      <c r="I28" s="16"/>
      <c r="J28" s="16"/>
      <c r="K28" s="26" t="s">
        <v>18</v>
      </c>
      <c r="O28" s="41"/>
      <c r="P28" s="41"/>
      <c r="Q28" s="41"/>
      <c r="R28" s="41"/>
      <c r="S28" s="41"/>
      <c r="T28" s="41"/>
    </row>
    <row r="29" spans="1:20" ht="15" customHeight="1" x14ac:dyDescent="0.25">
      <c r="A29" s="2" t="s">
        <v>0</v>
      </c>
      <c r="B29" s="6"/>
      <c r="C29" s="3"/>
      <c r="D29" s="2" t="s">
        <v>28</v>
      </c>
      <c r="E29" s="10" t="s">
        <v>12</v>
      </c>
      <c r="F29" s="40"/>
      <c r="G29" s="33">
        <v>40909</v>
      </c>
      <c r="H29" s="66" t="s">
        <v>20</v>
      </c>
      <c r="I29" s="66"/>
      <c r="J29" s="66"/>
      <c r="K29" s="34">
        <v>105</v>
      </c>
      <c r="O29" s="41"/>
      <c r="P29" s="41"/>
      <c r="Q29" s="41"/>
      <c r="R29" s="41"/>
      <c r="S29" s="41"/>
      <c r="T29" s="41"/>
    </row>
    <row r="30" spans="1:20" ht="15.75" customHeight="1" x14ac:dyDescent="0.25">
      <c r="A30" s="4" t="s">
        <v>4</v>
      </c>
      <c r="B30" s="20"/>
      <c r="C30" s="4" t="s">
        <v>3</v>
      </c>
      <c r="D30" s="4">
        <f>IF(B30="",0,(B30-B25))</f>
        <v>0</v>
      </c>
      <c r="E30" s="12">
        <f>D30*0.22</f>
        <v>0</v>
      </c>
      <c r="F30" s="40"/>
      <c r="G30" s="33">
        <v>40909</v>
      </c>
      <c r="H30" s="66" t="s">
        <v>29</v>
      </c>
      <c r="I30" s="66"/>
      <c r="J30" s="66"/>
      <c r="K30" s="34">
        <v>180</v>
      </c>
      <c r="O30" s="41"/>
      <c r="P30" s="41"/>
      <c r="Q30" s="41"/>
      <c r="R30" s="41"/>
      <c r="S30" s="41"/>
      <c r="T30" s="41"/>
    </row>
    <row r="31" spans="1:20" x14ac:dyDescent="0.25">
      <c r="A31" s="4" t="s">
        <v>5</v>
      </c>
      <c r="B31" s="7"/>
      <c r="C31" s="4" t="s">
        <v>3</v>
      </c>
      <c r="D31" s="4">
        <f>IF(B31="",0,(B31-B26))</f>
        <v>0</v>
      </c>
      <c r="E31" s="12">
        <f>D31*0.113</f>
        <v>0</v>
      </c>
      <c r="F31" s="40"/>
      <c r="G31" s="24" t="s">
        <v>19</v>
      </c>
      <c r="H31" s="35"/>
      <c r="I31" s="35"/>
      <c r="J31" s="35"/>
      <c r="K31" s="36">
        <f>K29+K30</f>
        <v>285</v>
      </c>
      <c r="O31" s="41"/>
      <c r="P31" s="41"/>
      <c r="Q31" s="41"/>
      <c r="R31" s="41"/>
      <c r="S31" s="41"/>
      <c r="T31" s="41"/>
    </row>
    <row r="32" spans="1:20" ht="15" customHeight="1" x14ac:dyDescent="0.25">
      <c r="A32" s="4" t="s">
        <v>6</v>
      </c>
      <c r="B32" s="4">
        <f>B30+B31</f>
        <v>0</v>
      </c>
      <c r="C32" s="4" t="s">
        <v>3</v>
      </c>
      <c r="D32" s="4">
        <f>D30+D31</f>
        <v>0</v>
      </c>
      <c r="E32" s="12">
        <f>E31+E30</f>
        <v>0</v>
      </c>
      <c r="F32" s="40"/>
      <c r="G32" s="50"/>
      <c r="H32" s="51"/>
      <c r="I32" s="51"/>
      <c r="J32" s="51"/>
      <c r="K32" s="52"/>
      <c r="O32" s="41"/>
      <c r="P32" s="41"/>
      <c r="Q32" s="41"/>
      <c r="R32" s="41"/>
      <c r="S32" s="41"/>
      <c r="T32" s="41"/>
    </row>
    <row r="33" spans="1:20" ht="15" customHeight="1" x14ac:dyDescent="0.25">
      <c r="A33" s="5" t="s">
        <v>1</v>
      </c>
      <c r="B33" s="8"/>
      <c r="C33" s="5" t="s">
        <v>2</v>
      </c>
      <c r="D33" s="5">
        <f>IF(B33="",0,(B33-B28))</f>
        <v>0</v>
      </c>
      <c r="E33" s="14"/>
      <c r="F33" s="39">
        <f>IF(B33="",0,1)</f>
        <v>0</v>
      </c>
      <c r="G33" s="60" t="s">
        <v>42</v>
      </c>
      <c r="H33" s="61"/>
      <c r="I33" s="61"/>
      <c r="J33" s="61"/>
      <c r="K33" s="62"/>
      <c r="O33" s="41"/>
      <c r="P33" s="41"/>
      <c r="Q33" s="41"/>
      <c r="R33" s="41"/>
      <c r="S33" s="41"/>
      <c r="T33" s="41"/>
    </row>
    <row r="34" spans="1:20" ht="15" customHeight="1" x14ac:dyDescent="0.25">
      <c r="A34" s="2" t="s">
        <v>0</v>
      </c>
      <c r="B34" s="6"/>
      <c r="C34" s="3"/>
      <c r="D34" s="2" t="s">
        <v>28</v>
      </c>
      <c r="E34" s="10" t="s">
        <v>12</v>
      </c>
      <c r="F34" s="40"/>
      <c r="G34" s="37" t="s">
        <v>16</v>
      </c>
      <c r="H34" s="16" t="s">
        <v>17</v>
      </c>
      <c r="I34" s="16"/>
      <c r="J34" s="16"/>
      <c r="K34" s="26" t="s">
        <v>18</v>
      </c>
      <c r="O34" s="41"/>
      <c r="P34" s="41"/>
      <c r="Q34" s="41"/>
      <c r="R34" s="41"/>
      <c r="S34" s="41"/>
      <c r="T34" s="41"/>
    </row>
    <row r="35" spans="1:20" ht="15.75" customHeight="1" x14ac:dyDescent="0.25">
      <c r="A35" s="4" t="s">
        <v>4</v>
      </c>
      <c r="B35" s="7"/>
      <c r="C35" s="4" t="s">
        <v>3</v>
      </c>
      <c r="D35" s="4">
        <f>IF(B35="",0,(B35-B30))</f>
        <v>0</v>
      </c>
      <c r="E35" s="12">
        <f>D35*0.22</f>
        <v>0</v>
      </c>
      <c r="F35" s="40"/>
      <c r="G35" s="33">
        <v>40909</v>
      </c>
      <c r="H35" s="66" t="s">
        <v>24</v>
      </c>
      <c r="I35" s="66"/>
      <c r="J35" s="66"/>
      <c r="K35" s="34">
        <v>115.55</v>
      </c>
      <c r="O35" s="41"/>
      <c r="P35" s="41"/>
      <c r="Q35" s="41"/>
      <c r="R35" s="41"/>
      <c r="S35" s="41"/>
      <c r="T35" s="41"/>
    </row>
    <row r="36" spans="1:20" ht="15.75" customHeight="1" x14ac:dyDescent="0.25">
      <c r="A36" s="4" t="s">
        <v>5</v>
      </c>
      <c r="B36" s="7"/>
      <c r="C36" s="4" t="s">
        <v>3</v>
      </c>
      <c r="D36" s="4">
        <f>IF(B36="",0,(B36-B31))</f>
        <v>0</v>
      </c>
      <c r="E36" s="12">
        <f>D36*0.113</f>
        <v>0</v>
      </c>
      <c r="F36" s="40"/>
      <c r="G36" s="33">
        <v>40909</v>
      </c>
      <c r="H36" s="66" t="s">
        <v>25</v>
      </c>
      <c r="I36" s="66"/>
      <c r="J36" s="66"/>
      <c r="K36" s="34">
        <v>74.650000000000006</v>
      </c>
      <c r="O36" s="41"/>
      <c r="P36" s="41"/>
      <c r="Q36" s="41"/>
      <c r="R36" s="41"/>
      <c r="S36" s="41"/>
      <c r="T36" s="41"/>
    </row>
    <row r="37" spans="1:20" ht="15" customHeight="1" x14ac:dyDescent="0.25">
      <c r="A37" s="4" t="s">
        <v>6</v>
      </c>
      <c r="B37" s="4">
        <f>B35+B36</f>
        <v>0</v>
      </c>
      <c r="C37" s="4" t="s">
        <v>3</v>
      </c>
      <c r="D37" s="4">
        <f>D35+D36</f>
        <v>0</v>
      </c>
      <c r="E37" s="12">
        <f>E36+E35</f>
        <v>0</v>
      </c>
      <c r="F37" s="40"/>
      <c r="G37" s="24" t="s">
        <v>19</v>
      </c>
      <c r="H37" s="38"/>
      <c r="I37" s="38"/>
      <c r="J37" s="38"/>
      <c r="K37" s="36">
        <f>K36+K35</f>
        <v>190.2</v>
      </c>
      <c r="O37" s="41"/>
      <c r="P37" s="41"/>
      <c r="Q37" s="41"/>
      <c r="R37" s="41"/>
      <c r="S37" s="41"/>
      <c r="T37" s="41"/>
    </row>
    <row r="38" spans="1:20" ht="15" customHeight="1" x14ac:dyDescent="0.25">
      <c r="A38" s="5" t="s">
        <v>1</v>
      </c>
      <c r="B38" s="8"/>
      <c r="C38" s="5" t="s">
        <v>2</v>
      </c>
      <c r="D38" s="5">
        <f>IF(B38="",0,(B38-B33))</f>
        <v>0</v>
      </c>
      <c r="E38" s="14"/>
      <c r="F38" s="39">
        <f>IF(B38="",0,1)</f>
        <v>0</v>
      </c>
      <c r="G38" s="53"/>
      <c r="H38" s="54"/>
      <c r="I38" s="54"/>
      <c r="J38" s="54"/>
      <c r="K38" s="55"/>
      <c r="O38" s="41"/>
      <c r="P38" s="41"/>
      <c r="Q38" s="41"/>
      <c r="R38" s="41"/>
      <c r="S38" s="41"/>
      <c r="T38" s="41"/>
    </row>
    <row r="39" spans="1:20" ht="15" customHeight="1" x14ac:dyDescent="0.25">
      <c r="A39" s="2" t="s">
        <v>0</v>
      </c>
      <c r="B39" s="6"/>
      <c r="C39" s="3"/>
      <c r="D39" s="2" t="s">
        <v>28</v>
      </c>
      <c r="E39" s="10" t="s">
        <v>12</v>
      </c>
      <c r="F39" s="40"/>
      <c r="G39" s="60" t="s">
        <v>43</v>
      </c>
      <c r="H39" s="61"/>
      <c r="I39" s="61"/>
      <c r="J39" s="61"/>
      <c r="K39" s="62"/>
      <c r="L39" s="42"/>
      <c r="O39" s="41"/>
      <c r="P39" s="41"/>
      <c r="Q39" s="41"/>
      <c r="R39" s="41"/>
      <c r="S39" s="41"/>
      <c r="T39" s="41"/>
    </row>
    <row r="40" spans="1:20" x14ac:dyDescent="0.25">
      <c r="A40" s="4" t="s">
        <v>4</v>
      </c>
      <c r="B40" s="20"/>
      <c r="C40" s="4" t="s">
        <v>3</v>
      </c>
      <c r="D40" s="4">
        <f>IF(B40="",0,(B40-B35))</f>
        <v>0</v>
      </c>
      <c r="E40" s="12">
        <f>D40*0.22</f>
        <v>0</v>
      </c>
      <c r="F40" s="40"/>
      <c r="G40" s="37" t="s">
        <v>16</v>
      </c>
      <c r="H40" s="16" t="s">
        <v>17</v>
      </c>
      <c r="I40" s="16"/>
      <c r="J40" s="16"/>
      <c r="K40" s="26" t="s">
        <v>18</v>
      </c>
      <c r="L40" s="42"/>
      <c r="O40" s="41"/>
      <c r="P40" s="41"/>
      <c r="Q40" s="41"/>
      <c r="R40" s="41"/>
      <c r="S40" s="41"/>
      <c r="T40" s="41"/>
    </row>
    <row r="41" spans="1:20" ht="15" customHeight="1" x14ac:dyDescent="0.25">
      <c r="A41" s="4" t="s">
        <v>5</v>
      </c>
      <c r="B41" s="7"/>
      <c r="C41" s="4" t="s">
        <v>3</v>
      </c>
      <c r="D41" s="4">
        <f>IF(B41="",0,(B41-B36))</f>
        <v>0</v>
      </c>
      <c r="E41" s="12">
        <f>D41*0.113</f>
        <v>0</v>
      </c>
      <c r="F41" s="40"/>
      <c r="G41" s="33">
        <v>40909</v>
      </c>
      <c r="H41" s="66" t="s">
        <v>21</v>
      </c>
      <c r="I41" s="66"/>
      <c r="J41" s="66"/>
      <c r="K41" s="34">
        <v>81</v>
      </c>
      <c r="L41" s="42"/>
      <c r="O41" s="41"/>
      <c r="P41" s="41"/>
      <c r="Q41" s="41"/>
      <c r="R41" s="41"/>
      <c r="S41" s="41"/>
      <c r="T41" s="41"/>
    </row>
    <row r="42" spans="1:20" ht="15" customHeight="1" x14ac:dyDescent="0.25">
      <c r="A42" s="4" t="s">
        <v>6</v>
      </c>
      <c r="B42" s="4">
        <f>B40+B41</f>
        <v>0</v>
      </c>
      <c r="C42" s="4" t="s">
        <v>3</v>
      </c>
      <c r="D42" s="4">
        <f>D40+D41</f>
        <v>0</v>
      </c>
      <c r="E42" s="12">
        <f>E41+E40</f>
        <v>0</v>
      </c>
      <c r="F42" s="40"/>
      <c r="G42" s="33">
        <v>40909</v>
      </c>
      <c r="H42" s="66" t="s">
        <v>26</v>
      </c>
      <c r="I42" s="66"/>
      <c r="J42" s="66"/>
      <c r="K42" s="34">
        <v>72</v>
      </c>
      <c r="L42" s="42"/>
      <c r="O42" s="41"/>
      <c r="P42" s="41"/>
      <c r="Q42" s="41"/>
      <c r="R42" s="41"/>
      <c r="S42" s="41"/>
      <c r="T42" s="41"/>
    </row>
    <row r="43" spans="1:20" ht="15" customHeight="1" x14ac:dyDescent="0.25">
      <c r="A43" s="5" t="s">
        <v>1</v>
      </c>
      <c r="B43" s="8"/>
      <c r="C43" s="5" t="s">
        <v>2</v>
      </c>
      <c r="D43" s="5">
        <f>IF(B43="",0,(B43-B38))</f>
        <v>0</v>
      </c>
      <c r="E43" s="14"/>
      <c r="F43" s="39">
        <f>IF(B43="",0,1)</f>
        <v>0</v>
      </c>
      <c r="G43" s="33">
        <v>40909</v>
      </c>
      <c r="H43" s="66" t="s">
        <v>27</v>
      </c>
      <c r="I43" s="66"/>
      <c r="J43" s="66"/>
      <c r="K43" s="34">
        <v>45</v>
      </c>
      <c r="L43" s="43"/>
      <c r="O43" s="41"/>
      <c r="P43" s="41"/>
      <c r="Q43" s="41"/>
      <c r="R43" s="41"/>
      <c r="S43" s="41"/>
      <c r="T43" s="41"/>
    </row>
    <row r="44" spans="1:20" ht="15" customHeight="1" x14ac:dyDescent="0.25">
      <c r="A44" s="2" t="s">
        <v>0</v>
      </c>
      <c r="B44" s="6"/>
      <c r="C44" s="3"/>
      <c r="D44" s="2" t="s">
        <v>28</v>
      </c>
      <c r="E44" s="10" t="s">
        <v>12</v>
      </c>
      <c r="F44" s="40"/>
      <c r="G44" s="24" t="s">
        <v>19</v>
      </c>
      <c r="H44" s="38"/>
      <c r="I44" s="38"/>
      <c r="J44" s="38"/>
      <c r="K44" s="36">
        <f>K42+K41+K43</f>
        <v>198</v>
      </c>
      <c r="L44" s="42"/>
      <c r="O44" s="41"/>
      <c r="P44" s="41"/>
      <c r="Q44" s="41"/>
      <c r="R44" s="41"/>
      <c r="S44" s="41"/>
      <c r="T44" s="41"/>
    </row>
    <row r="45" spans="1:20" ht="15" customHeight="1" x14ac:dyDescent="0.25">
      <c r="A45" s="4" t="s">
        <v>4</v>
      </c>
      <c r="B45" s="7"/>
      <c r="C45" s="4" t="s">
        <v>3</v>
      </c>
      <c r="D45" s="4">
        <f>IF(B45="",0,(B45-B40))</f>
        <v>0</v>
      </c>
      <c r="E45" s="12">
        <f>D45*0.22</f>
        <v>0</v>
      </c>
      <c r="F45" s="40"/>
      <c r="G45" s="80"/>
      <c r="H45" s="81"/>
      <c r="I45" s="81"/>
      <c r="J45" s="81"/>
      <c r="K45" s="82"/>
      <c r="L45" s="42"/>
      <c r="O45" s="41"/>
      <c r="P45" s="41"/>
      <c r="Q45" s="41"/>
      <c r="R45" s="41"/>
      <c r="S45" s="41"/>
      <c r="T45" s="41"/>
    </row>
    <row r="46" spans="1:20" ht="15" customHeight="1" x14ac:dyDescent="0.25">
      <c r="A46" s="4" t="s">
        <v>5</v>
      </c>
      <c r="B46" s="7"/>
      <c r="C46" s="4" t="s">
        <v>3</v>
      </c>
      <c r="D46" s="4">
        <f>IF(B46="",0,(B46-B41))</f>
        <v>0</v>
      </c>
      <c r="E46" s="12">
        <f>D46*0.113</f>
        <v>0</v>
      </c>
      <c r="F46" s="40"/>
      <c r="G46" s="75" t="s">
        <v>40</v>
      </c>
      <c r="H46" s="76"/>
      <c r="I46" s="44"/>
      <c r="J46" s="45" t="s">
        <v>22</v>
      </c>
      <c r="K46" s="46" t="s">
        <v>23</v>
      </c>
      <c r="L46" s="42"/>
      <c r="O46" s="41"/>
      <c r="P46" s="41"/>
      <c r="Q46" s="41"/>
      <c r="R46" s="41"/>
      <c r="S46" s="41"/>
      <c r="T46" s="41"/>
    </row>
    <row r="47" spans="1:20" ht="15.75" thickBot="1" x14ac:dyDescent="0.3">
      <c r="A47" s="4" t="s">
        <v>6</v>
      </c>
      <c r="B47" s="4">
        <f>B45+B46</f>
        <v>0</v>
      </c>
      <c r="C47" s="4" t="s">
        <v>3</v>
      </c>
      <c r="D47" s="4">
        <f>D45+D46</f>
        <v>0</v>
      </c>
      <c r="E47" s="12">
        <f>E46+E45</f>
        <v>0</v>
      </c>
      <c r="F47" s="40"/>
      <c r="G47" s="77"/>
      <c r="H47" s="78"/>
      <c r="I47" s="47"/>
      <c r="J47" s="48">
        <f>K25+K31+K37+K44</f>
        <v>1316.94</v>
      </c>
      <c r="K47" s="49">
        <f>J47/12</f>
        <v>109.745</v>
      </c>
      <c r="L47" s="42"/>
      <c r="O47" s="41"/>
      <c r="P47" s="41"/>
      <c r="Q47" s="41"/>
      <c r="R47" s="41"/>
      <c r="S47" s="41"/>
      <c r="T47" s="41"/>
    </row>
    <row r="48" spans="1:20" ht="15.75" thickTop="1" x14ac:dyDescent="0.25">
      <c r="A48" s="5" t="s">
        <v>1</v>
      </c>
      <c r="B48" s="8"/>
      <c r="C48" s="5" t="s">
        <v>2</v>
      </c>
      <c r="D48" s="5">
        <f>IF(B48="",0,(B48-B43))</f>
        <v>0</v>
      </c>
      <c r="E48" s="14"/>
      <c r="F48" s="39">
        <f>IF(B48="",0,1)</f>
        <v>0</v>
      </c>
      <c r="G48" s="19"/>
      <c r="H48" s="19"/>
      <c r="I48" s="19"/>
      <c r="J48" s="19"/>
      <c r="K48" s="19"/>
      <c r="L48" s="43"/>
      <c r="O48" s="41"/>
      <c r="P48" s="41"/>
      <c r="Q48" s="41"/>
      <c r="R48" s="41"/>
      <c r="S48" s="41"/>
      <c r="T48" s="41"/>
    </row>
    <row r="49" spans="1:20" ht="15" customHeight="1" x14ac:dyDescent="0.25">
      <c r="A49" s="2" t="s">
        <v>0</v>
      </c>
      <c r="B49" s="6"/>
      <c r="C49" s="3"/>
      <c r="D49" s="2" t="s">
        <v>28</v>
      </c>
      <c r="E49" s="10" t="s">
        <v>12</v>
      </c>
      <c r="F49" s="41"/>
      <c r="G49" s="21" t="s">
        <v>31</v>
      </c>
      <c r="H49" s="67" t="s">
        <v>38</v>
      </c>
      <c r="I49" s="67"/>
      <c r="J49" s="67"/>
      <c r="K49" s="68"/>
      <c r="L49" s="42"/>
      <c r="O49" s="41"/>
      <c r="P49" s="41"/>
      <c r="Q49" s="41"/>
      <c r="R49" s="41"/>
      <c r="S49" s="41"/>
      <c r="T49" s="41"/>
    </row>
    <row r="50" spans="1:20" x14ac:dyDescent="0.25">
      <c r="A50" s="9" t="s">
        <v>4</v>
      </c>
      <c r="B50" s="7"/>
      <c r="C50" s="9" t="s">
        <v>3</v>
      </c>
      <c r="D50" s="9">
        <f>IF(B50="",0,(B50-B45))</f>
        <v>0</v>
      </c>
      <c r="E50" s="12">
        <f>D50*0.22</f>
        <v>0</v>
      </c>
      <c r="F50" s="41"/>
      <c r="G50" s="22" t="s">
        <v>30</v>
      </c>
      <c r="H50" s="64" t="s">
        <v>39</v>
      </c>
      <c r="I50" s="64"/>
      <c r="J50" s="64"/>
      <c r="K50" s="65"/>
      <c r="O50" s="41"/>
      <c r="P50" s="41"/>
      <c r="Q50" s="41"/>
      <c r="R50" s="41"/>
      <c r="S50" s="41"/>
      <c r="T50" s="41"/>
    </row>
    <row r="51" spans="1:20" x14ac:dyDescent="0.25">
      <c r="A51" s="9" t="s">
        <v>5</v>
      </c>
      <c r="B51" s="7"/>
      <c r="C51" s="9" t="s">
        <v>3</v>
      </c>
      <c r="D51" s="9">
        <f>IF(B51="",0,(B51-B46))</f>
        <v>0</v>
      </c>
      <c r="E51" s="12">
        <f>D51*0.113</f>
        <v>0</v>
      </c>
      <c r="F51" s="41"/>
      <c r="G51" s="22" t="s">
        <v>16</v>
      </c>
      <c r="H51" s="63">
        <f ca="1">TODAY()</f>
        <v>41147</v>
      </c>
      <c r="I51" s="64"/>
      <c r="J51" s="64"/>
      <c r="K51" s="65"/>
      <c r="O51" s="41"/>
      <c r="P51" s="41"/>
      <c r="Q51" s="41"/>
      <c r="R51" s="41"/>
      <c r="S51" s="41"/>
      <c r="T51" s="41"/>
    </row>
    <row r="52" spans="1:20" x14ac:dyDescent="0.25">
      <c r="A52" s="9" t="s">
        <v>6</v>
      </c>
      <c r="B52" s="9">
        <f>B50+B51</f>
        <v>0</v>
      </c>
      <c r="C52" s="9" t="s">
        <v>3</v>
      </c>
      <c r="D52" s="9">
        <f>D50+D51</f>
        <v>0</v>
      </c>
      <c r="E52" s="12">
        <f>E51+E50</f>
        <v>0</v>
      </c>
      <c r="F52" s="41"/>
      <c r="G52" s="22" t="s">
        <v>32</v>
      </c>
      <c r="H52" s="64" t="s">
        <v>37</v>
      </c>
      <c r="I52" s="64"/>
      <c r="J52" s="64"/>
      <c r="K52" s="65"/>
      <c r="O52" s="41"/>
      <c r="P52" s="41"/>
      <c r="Q52" s="41"/>
      <c r="R52" s="41"/>
      <c r="S52" s="41"/>
      <c r="T52" s="41"/>
    </row>
    <row r="53" spans="1:20" x14ac:dyDescent="0.25">
      <c r="A53" s="5" t="s">
        <v>1</v>
      </c>
      <c r="B53" s="8"/>
      <c r="C53" s="5" t="s">
        <v>2</v>
      </c>
      <c r="D53" s="5">
        <f>IF(B53="",0,(B53-B48))</f>
        <v>0</v>
      </c>
      <c r="E53" s="15"/>
      <c r="F53" s="39">
        <f>IF(B53="",0,1)</f>
        <v>0</v>
      </c>
      <c r="G53" s="23" t="s">
        <v>34</v>
      </c>
      <c r="H53" s="58"/>
      <c r="I53" s="58"/>
      <c r="J53" s="58"/>
      <c r="K53" s="59"/>
      <c r="O53" s="41"/>
      <c r="P53" s="41"/>
      <c r="Q53" s="41"/>
      <c r="R53" s="41"/>
      <c r="S53" s="41"/>
      <c r="T53" s="41"/>
    </row>
    <row r="54" spans="1:20" x14ac:dyDescent="0.25">
      <c r="A54" s="57" t="s">
        <v>33</v>
      </c>
      <c r="B54" s="57"/>
      <c r="C54" s="57"/>
      <c r="D54" s="57"/>
      <c r="E54" s="57"/>
      <c r="F54" s="57"/>
      <c r="G54" s="57"/>
      <c r="H54" s="41"/>
      <c r="I54" s="41"/>
      <c r="J54" s="41"/>
      <c r="K54" s="41"/>
      <c r="O54" s="41"/>
      <c r="P54" s="41"/>
      <c r="Q54" s="41"/>
      <c r="R54" s="41"/>
      <c r="S54" s="41"/>
      <c r="T54" s="41"/>
    </row>
    <row r="55" spans="1:20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O55" s="41"/>
      <c r="P55" s="41"/>
      <c r="Q55" s="41"/>
      <c r="R55" s="41"/>
      <c r="S55" s="41"/>
      <c r="T55" s="41"/>
    </row>
    <row r="56" spans="1:20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O56" s="41"/>
      <c r="P56" s="41"/>
      <c r="Q56" s="41"/>
      <c r="R56" s="41"/>
      <c r="S56" s="41"/>
      <c r="T56" s="41"/>
    </row>
    <row r="57" spans="1:20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O57" s="41"/>
      <c r="P57" s="41"/>
      <c r="Q57" s="41"/>
      <c r="R57" s="41"/>
      <c r="S57" s="41"/>
      <c r="T57" s="41"/>
    </row>
    <row r="58" spans="1:20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O58" s="41"/>
      <c r="P58" s="41"/>
      <c r="Q58" s="41"/>
      <c r="R58" s="41"/>
      <c r="S58" s="41"/>
      <c r="T58" s="41"/>
    </row>
    <row r="59" spans="1:20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O59" s="41"/>
      <c r="P59" s="41"/>
      <c r="Q59" s="41"/>
      <c r="R59" s="41"/>
      <c r="S59" s="41"/>
      <c r="T59" s="41"/>
    </row>
    <row r="60" spans="1:20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O60" s="41"/>
      <c r="P60" s="41"/>
      <c r="Q60" s="41"/>
      <c r="R60" s="41"/>
      <c r="S60" s="41"/>
      <c r="T60" s="41"/>
    </row>
    <row r="61" spans="1:20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O61" s="41"/>
      <c r="P61" s="41"/>
      <c r="Q61" s="41"/>
      <c r="R61" s="41"/>
      <c r="S61" s="41"/>
      <c r="T61" s="41"/>
    </row>
    <row r="62" spans="1:20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O62" s="41"/>
      <c r="P62" s="41"/>
      <c r="Q62" s="41"/>
      <c r="R62" s="41"/>
      <c r="S62" s="41"/>
      <c r="T62" s="41"/>
    </row>
    <row r="63" spans="1:20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O63" s="41"/>
      <c r="P63" s="41"/>
      <c r="Q63" s="41"/>
      <c r="R63" s="41"/>
      <c r="S63" s="41"/>
      <c r="T63" s="41"/>
    </row>
    <row r="64" spans="1:20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O64" s="41"/>
      <c r="P64" s="41"/>
      <c r="Q64" s="41"/>
      <c r="R64" s="41"/>
      <c r="S64" s="41"/>
      <c r="T64" s="41"/>
    </row>
    <row r="65" spans="1:20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O65" s="41"/>
      <c r="P65" s="41"/>
      <c r="Q65" s="41"/>
      <c r="R65" s="41"/>
      <c r="S65" s="41"/>
      <c r="T65" s="41"/>
    </row>
    <row r="66" spans="1:20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O66" s="41"/>
      <c r="P66" s="41"/>
      <c r="Q66" s="41"/>
      <c r="R66" s="41"/>
      <c r="S66" s="41"/>
      <c r="T66" s="41"/>
    </row>
  </sheetData>
  <sheetProtection sheet="1" objects="1" scenarios="1"/>
  <mergeCells count="19">
    <mergeCell ref="G21:K21"/>
    <mergeCell ref="A1:K1"/>
    <mergeCell ref="H42:J42"/>
    <mergeCell ref="H43:J43"/>
    <mergeCell ref="H30:J30"/>
    <mergeCell ref="A54:G54"/>
    <mergeCell ref="H53:K53"/>
    <mergeCell ref="G27:K27"/>
    <mergeCell ref="H51:K51"/>
    <mergeCell ref="G33:K33"/>
    <mergeCell ref="G39:K39"/>
    <mergeCell ref="H29:J29"/>
    <mergeCell ref="H35:J35"/>
    <mergeCell ref="H36:J36"/>
    <mergeCell ref="H41:J41"/>
    <mergeCell ref="H49:K49"/>
    <mergeCell ref="H50:K50"/>
    <mergeCell ref="H52:K52"/>
    <mergeCell ref="G46:H47"/>
  </mergeCells>
  <pageMargins left="0.31496062992125984" right="0.31496062992125984" top="0.39370078740157483" bottom="0.39370078740157483" header="0.31496062992125984" footer="0.31496062992125984"/>
  <pageSetup paperSize="9" orientation="portrait" horizontalDpi="1200" verticalDpi="1200" r:id="rId1"/>
  <ignoredErrors>
    <ignoredError sqref="D22 D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Nebenkosten</vt:lpstr>
      <vt:lpstr>Nebenkosten!Druckbereich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2012-08-26T08:05:51Z</cp:lastPrinted>
  <dcterms:created xsi:type="dcterms:W3CDTF">2011-11-27T18:47:41Z</dcterms:created>
  <dcterms:modified xsi:type="dcterms:W3CDTF">2012-08-26T08:08:33Z</dcterms:modified>
</cp:coreProperties>
</file>